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4\"/>
    </mc:Choice>
  </mc:AlternateContent>
  <bookViews>
    <workbookView xWindow="0" yWindow="0" windowWidth="28800" windowHeight="12300" activeTab="1"/>
  </bookViews>
  <sheets>
    <sheet name="Cond. Meter Calibration" sheetId="1" r:id="rId1"/>
    <sheet name="NaCl3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2" l="1"/>
  <c r="J6" i="2"/>
  <c r="H12" i="2"/>
  <c r="H11" i="2"/>
  <c r="H10" i="2"/>
  <c r="H9" i="2"/>
  <c r="F12" i="2"/>
  <c r="F11" i="2"/>
  <c r="F10" i="2"/>
  <c r="F9" i="2"/>
  <c r="D12" i="2"/>
  <c r="D11" i="2"/>
  <c r="D10" i="2"/>
  <c r="D9" i="2"/>
  <c r="D13" i="2" s="1"/>
  <c r="H5" i="2"/>
  <c r="H4" i="2"/>
  <c r="H3" i="2"/>
  <c r="H6" i="2" s="1"/>
  <c r="H2" i="2"/>
  <c r="F6" i="2"/>
  <c r="F5" i="2"/>
  <c r="F4" i="2"/>
  <c r="F3" i="2"/>
  <c r="F2" i="2"/>
  <c r="D6" i="2"/>
  <c r="D3" i="2"/>
  <c r="D4" i="2"/>
  <c r="D5" i="2"/>
  <c r="D2" i="2"/>
  <c r="H13" i="2" l="1"/>
  <c r="F13" i="2"/>
  <c r="J13" i="2" s="1"/>
  <c r="J14" i="2" l="1"/>
</calcChain>
</file>

<file path=xl/sharedStrings.xml><?xml version="1.0" encoding="utf-8"?>
<sst xmlns="http://schemas.openxmlformats.org/spreadsheetml/2006/main" count="30" uniqueCount="22">
  <si>
    <t>Standards</t>
  </si>
  <si>
    <t>Real readings</t>
  </si>
  <si>
    <t>Calibration</t>
  </si>
  <si>
    <t>Permeate</t>
  </si>
  <si>
    <t>ave</t>
  </si>
  <si>
    <t>Retentate</t>
  </si>
  <si>
    <t>std</t>
  </si>
  <si>
    <t>Standard conductivity=0.8929*real reading-8.5888</t>
  </si>
  <si>
    <t>NaCl Feed</t>
  </si>
  <si>
    <t>2g/L</t>
  </si>
  <si>
    <t>up to 1 hour</t>
  </si>
  <si>
    <t>after 1 hour</t>
  </si>
  <si>
    <t>Rejection</t>
  </si>
  <si>
    <t>average</t>
  </si>
  <si>
    <t>NaCl Sample3</t>
  </si>
  <si>
    <t>NaCl Sample4</t>
  </si>
  <si>
    <t>NaCl Sample5</t>
  </si>
  <si>
    <t>MgCl2 Feed</t>
  </si>
  <si>
    <t>1g/L</t>
  </si>
  <si>
    <t>MgCl2 Sample2</t>
  </si>
  <si>
    <t>MgCl2 Sample1</t>
  </si>
  <si>
    <t>MgCl2 Sample3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</si>
</sst>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10" fontId="0" fillId="0" borderId="0" xfId="0" applyNumberFormat="1"/>
    <xf numFmtId="0" fontId="1" fillId="0" borderId="0" xfId="0" applyFont="1"/>
    <xf numFmtId="0" fontId="0" fillId="0" borderId="0" xfId="0" applyFont="1" applyAlignment="1">
      <alignment horizontal="right"/>
    </xf>
    <xf numFmtId="0" fontId="0" fillId="0" borderId="0" xfId="0" applyFont="1"/>
    <xf numFmtId="0" fontId="3" fillId="0" borderId="0" xfId="0" applyFont="1"/>
    <xf numFmtId="9" fontId="0" fillId="0" borderId="0" xfId="0" applyNumberFormat="1"/>
    <xf numFmtId="9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'Cond. Meter Calibration'!$C$1</c:f>
              <c:strCache>
                <c:ptCount val="1"/>
                <c:pt idx="0">
                  <c:v>Standards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/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'Cond. Meter Calibration'!$B$2:$B$5</c:f>
              <c:numCache>
                <c:formatCode>General</c:formatCode>
                <c:ptCount val="4"/>
                <c:pt idx="0">
                  <c:v>1.86</c:v>
                </c:pt>
                <c:pt idx="1">
                  <c:v>125.4</c:v>
                </c:pt>
                <c:pt idx="2">
                  <c:v>1154</c:v>
                </c:pt>
                <c:pt idx="3">
                  <c:v>1574</c:v>
                </c:pt>
              </c:numCache>
            </c:numRef>
          </c:xVal>
          <c:yVal>
            <c:numRef>
              <c:f>'Cond. Meter Calibration'!$C$2:$C$5</c:f>
              <c:numCache>
                <c:formatCode>General</c:formatCode>
                <c:ptCount val="4"/>
                <c:pt idx="0">
                  <c:v>2</c:v>
                </c:pt>
                <c:pt idx="1">
                  <c:v>100</c:v>
                </c:pt>
                <c:pt idx="2">
                  <c:v>1000</c:v>
                </c:pt>
                <c:pt idx="3">
                  <c:v>1413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E18-4210-A79B-0043F9A950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3882528"/>
        <c:axId val="533882856"/>
      </c:scatterChart>
      <c:valAx>
        <c:axId val="5338825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856"/>
        <c:crosses val="autoZero"/>
        <c:crossBetween val="midCat"/>
      </c:valAx>
      <c:valAx>
        <c:axId val="533882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338825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233362</xdr:colOff>
      <xdr:row>12</xdr:row>
      <xdr:rowOff>114300</xdr:rowOff>
    </xdr:from>
    <xdr:to>
      <xdr:col>15</xdr:col>
      <xdr:colOff>538162</xdr:colOff>
      <xdr:row>27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5"/>
  <sheetViews>
    <sheetView workbookViewId="0">
      <selection activeCell="C1" activeCellId="1" sqref="B1:B5 C1:C5"/>
    </sheetView>
  </sheetViews>
  <sheetFormatPr defaultRowHeight="15" x14ac:dyDescent="0.25"/>
  <cols>
    <col min="1" max="1" width="9.7109375" bestFit="1" customWidth="1"/>
    <col min="2" max="2" width="12.85546875" bestFit="1" customWidth="1"/>
  </cols>
  <sheetData>
    <row r="1" spans="2:3" x14ac:dyDescent="0.25">
      <c r="B1" t="s">
        <v>1</v>
      </c>
      <c r="C1" t="s">
        <v>0</v>
      </c>
    </row>
    <row r="2" spans="2:3" x14ac:dyDescent="0.25">
      <c r="B2">
        <v>1.86</v>
      </c>
      <c r="C2">
        <v>2</v>
      </c>
    </row>
    <row r="3" spans="2:3" x14ac:dyDescent="0.25">
      <c r="B3">
        <v>125.4</v>
      </c>
      <c r="C3">
        <v>100</v>
      </c>
    </row>
    <row r="4" spans="2:3" x14ac:dyDescent="0.25">
      <c r="B4">
        <v>1154</v>
      </c>
      <c r="C4">
        <v>1000</v>
      </c>
    </row>
    <row r="5" spans="2:3" x14ac:dyDescent="0.25">
      <c r="B5">
        <v>1574</v>
      </c>
      <c r="C5">
        <v>1413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activeCell="G10" sqref="G10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4" customWidth="1"/>
    <col min="4" max="4" width="14.7109375" bestFit="1" customWidth="1"/>
    <col min="5" max="5" width="14.5703125" customWidth="1"/>
    <col min="6" max="6" width="20.42578125" bestFit="1" customWidth="1"/>
    <col min="7" max="7" width="15.85546875" customWidth="1"/>
    <col min="8" max="8" width="13.140625" customWidth="1"/>
    <col min="9" max="9" width="18.42578125" bestFit="1" customWidth="1"/>
    <col min="10" max="10" width="18.5703125" style="7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2</v>
      </c>
      <c r="C1" t="s">
        <v>7</v>
      </c>
    </row>
    <row r="2" spans="1:13" x14ac:dyDescent="0.25">
      <c r="A2" s="1" t="s">
        <v>8</v>
      </c>
      <c r="B2" s="1" t="s">
        <v>9</v>
      </c>
      <c r="C2">
        <v>3700</v>
      </c>
      <c r="D2">
        <f>C2*0.8929-8.5888</f>
        <v>3295.1412</v>
      </c>
      <c r="E2">
        <v>3700</v>
      </c>
      <c r="F2">
        <f>E2*0.8929-8.5888</f>
        <v>3295.1412</v>
      </c>
      <c r="G2">
        <v>3700</v>
      </c>
      <c r="H2">
        <f>G2*0.8929-8.5888</f>
        <v>3295.1412</v>
      </c>
    </row>
    <row r="3" spans="1:13" x14ac:dyDescent="0.25">
      <c r="A3" s="1" t="s">
        <v>3</v>
      </c>
      <c r="B3" s="1" t="s">
        <v>10</v>
      </c>
      <c r="C3" s="4">
        <v>2444</v>
      </c>
      <c r="D3">
        <f t="shared" ref="D3:F5" si="0">C3*0.8929-8.5888</f>
        <v>2173.6588000000002</v>
      </c>
      <c r="E3" s="5">
        <v>2575</v>
      </c>
      <c r="F3">
        <f t="shared" si="0"/>
        <v>2290.6287000000002</v>
      </c>
      <c r="G3" s="5">
        <v>2562</v>
      </c>
      <c r="H3">
        <f t="shared" ref="H3" si="1">G3*0.8929-8.5888</f>
        <v>2279.0210000000002</v>
      </c>
      <c r="I3" s="1"/>
      <c r="J3" s="8"/>
      <c r="K3" s="1"/>
      <c r="M3" s="1"/>
    </row>
    <row r="4" spans="1:13" x14ac:dyDescent="0.25">
      <c r="B4" s="1" t="s">
        <v>11</v>
      </c>
      <c r="C4">
        <v>2560</v>
      </c>
      <c r="D4">
        <f t="shared" si="0"/>
        <v>2277.2352000000001</v>
      </c>
      <c r="E4">
        <v>2595</v>
      </c>
      <c r="F4">
        <f t="shared" si="0"/>
        <v>2308.4866999999999</v>
      </c>
      <c r="G4">
        <v>2591</v>
      </c>
      <c r="H4">
        <f t="shared" ref="H4" si="2">G4*0.8929-8.5888</f>
        <v>2304.9151000000002</v>
      </c>
      <c r="M4" s="2"/>
    </row>
    <row r="5" spans="1:13" x14ac:dyDescent="0.25">
      <c r="A5" s="1" t="s">
        <v>5</v>
      </c>
      <c r="C5">
        <v>2676</v>
      </c>
      <c r="D5">
        <f t="shared" si="0"/>
        <v>2380.8116</v>
      </c>
      <c r="E5">
        <v>2696</v>
      </c>
      <c r="F5">
        <f t="shared" si="0"/>
        <v>2398.6696000000002</v>
      </c>
      <c r="G5">
        <v>2686</v>
      </c>
      <c r="H5">
        <f t="shared" ref="H5" si="3">G5*0.8929-8.5888</f>
        <v>2389.7406000000001</v>
      </c>
      <c r="M5" s="2"/>
    </row>
    <row r="6" spans="1:13" x14ac:dyDescent="0.25">
      <c r="A6" s="1" t="s">
        <v>12</v>
      </c>
      <c r="B6" s="1" t="s">
        <v>13</v>
      </c>
      <c r="C6" s="6" t="s">
        <v>14</v>
      </c>
      <c r="D6">
        <f>1-(D3+D4)/D2/2</f>
        <v>0.32462772763728609</v>
      </c>
      <c r="E6" s="6" t="s">
        <v>15</v>
      </c>
      <c r="F6">
        <f>1-(F3+F4)/F2/2</f>
        <v>0.30213682497126371</v>
      </c>
      <c r="G6" s="6" t="s">
        <v>16</v>
      </c>
      <c r="H6">
        <f>1-(H3+H4)/H2/2</f>
        <v>0.30444011018404904</v>
      </c>
      <c r="I6" t="s">
        <v>4</v>
      </c>
      <c r="J6" s="7">
        <f>AVERAGE(D6,F6,H6)</f>
        <v>0.31040155426419963</v>
      </c>
      <c r="M6" s="2"/>
    </row>
    <row r="7" spans="1:13" x14ac:dyDescent="0.25">
      <c r="I7" t="s">
        <v>6</v>
      </c>
      <c r="J7" s="7">
        <f>STDEV(D6,F6,H6)</f>
        <v>1.2373935805704461E-2</v>
      </c>
      <c r="M7" s="2"/>
    </row>
    <row r="8" spans="1:13" x14ac:dyDescent="0.25">
      <c r="M8" s="2"/>
    </row>
    <row r="9" spans="1:13" x14ac:dyDescent="0.25">
      <c r="A9" s="1" t="s">
        <v>17</v>
      </c>
      <c r="B9" s="1" t="s">
        <v>18</v>
      </c>
      <c r="C9">
        <v>1400</v>
      </c>
      <c r="D9">
        <f>C9*0.8929-8.5888</f>
        <v>1241.4712</v>
      </c>
      <c r="E9">
        <v>1400</v>
      </c>
      <c r="F9">
        <f>E9*0.8929-8.5888</f>
        <v>1241.4712</v>
      </c>
      <c r="G9">
        <v>1400</v>
      </c>
      <c r="H9">
        <f>G9*0.8929-8.5888</f>
        <v>1241.4712</v>
      </c>
      <c r="K9" s="3"/>
      <c r="M9" s="2"/>
    </row>
    <row r="10" spans="1:13" x14ac:dyDescent="0.25">
      <c r="A10" s="1" t="s">
        <v>3</v>
      </c>
      <c r="B10" s="1" t="s">
        <v>10</v>
      </c>
      <c r="C10">
        <v>839</v>
      </c>
      <c r="D10">
        <f t="shared" ref="D10" si="4">C10*0.8929-8.5888</f>
        <v>740.55430000000001</v>
      </c>
      <c r="E10">
        <v>899</v>
      </c>
      <c r="F10">
        <f t="shared" ref="F10:H10" si="5">E10*0.8929-8.5888</f>
        <v>794.12830000000008</v>
      </c>
      <c r="G10">
        <v>825</v>
      </c>
      <c r="H10">
        <f t="shared" si="5"/>
        <v>728.05370000000005</v>
      </c>
      <c r="L10" s="3"/>
      <c r="M10" s="2"/>
    </row>
    <row r="11" spans="1:13" x14ac:dyDescent="0.25">
      <c r="B11" s="1" t="s">
        <v>11</v>
      </c>
      <c r="C11">
        <v>871</v>
      </c>
      <c r="D11">
        <f t="shared" ref="D11" si="6">C11*0.8929-8.5888</f>
        <v>769.12710000000004</v>
      </c>
      <c r="E11">
        <v>918</v>
      </c>
      <c r="F11">
        <f t="shared" ref="F11:H11" si="7">E11*0.8929-8.5888</f>
        <v>811.09340000000009</v>
      </c>
      <c r="G11">
        <v>847</v>
      </c>
      <c r="H11">
        <f t="shared" si="7"/>
        <v>747.69749999999999</v>
      </c>
      <c r="L11" s="3"/>
      <c r="M11" s="2"/>
    </row>
    <row r="12" spans="1:13" x14ac:dyDescent="0.25">
      <c r="A12" s="1" t="s">
        <v>5</v>
      </c>
      <c r="C12">
        <v>892</v>
      </c>
      <c r="D12">
        <f t="shared" ref="D12" si="8">C12*0.8929-8.5888</f>
        <v>787.87800000000004</v>
      </c>
      <c r="E12">
        <v>939</v>
      </c>
      <c r="F12">
        <f t="shared" ref="F12:H12" si="9">E12*0.8929-8.5888</f>
        <v>829.84430000000009</v>
      </c>
      <c r="G12">
        <v>887</v>
      </c>
      <c r="H12">
        <f t="shared" si="9"/>
        <v>783.4135</v>
      </c>
    </row>
    <row r="13" spans="1:13" x14ac:dyDescent="0.25">
      <c r="A13" s="1" t="s">
        <v>12</v>
      </c>
      <c r="B13" s="1" t="s">
        <v>13</v>
      </c>
      <c r="C13" s="6" t="s">
        <v>20</v>
      </c>
      <c r="D13">
        <f>1-(D10+D11)/D9/2</f>
        <v>0.39197888762945121</v>
      </c>
      <c r="E13" s="6" t="s">
        <v>19</v>
      </c>
      <c r="F13">
        <f>1-(F10+F11)/F9/2</f>
        <v>0.35350022618325738</v>
      </c>
      <c r="G13" s="6" t="s">
        <v>21</v>
      </c>
      <c r="H13">
        <f>1-(H10+H11)/H9/2</f>
        <v>0.4056442066477256</v>
      </c>
      <c r="I13" t="s">
        <v>4</v>
      </c>
      <c r="J13" s="7">
        <f>AVERAGE(D13,F13,H13)</f>
        <v>0.38370777348681145</v>
      </c>
    </row>
    <row r="14" spans="1:13" x14ac:dyDescent="0.25">
      <c r="I14" t="s">
        <v>6</v>
      </c>
      <c r="J14" s="7">
        <f>STDEV(D13,F13,H13)</f>
        <v>2.7038068931418587E-2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Cond. Meter Calibration</vt:lpstr>
      <vt:lpstr>NaCl3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2020-01-13T17:18:53Z</dcterms:created>
  <dcterms:modified xsi:type="dcterms:W3CDTF">2020-01-13T17:49:19Z</dcterms:modified>
</cp:coreProperties>
</file>